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一般公共预算" sheetId="1" r:id="rId1"/>
    <sheet name="政府性基金预算" sheetId="2" r:id="rId2"/>
  </sheets>
  <definedNames>
    <definedName name="_xlnm._FilterDatabase" localSheetId="0" hidden="1">一般公共预算!$A$4:$L$46</definedName>
    <definedName name="_xlnm.Print_Titles" localSheetId="0">一般公共预算!$3:$5</definedName>
  </definedNames>
  <calcPr calcId="144525"/>
</workbook>
</file>

<file path=xl/comments1.xml><?xml version="1.0" encoding="utf-8"?>
<comments xmlns="http://schemas.openxmlformats.org/spreadsheetml/2006/main">
  <authors>
    <author>DELL1</author>
    <author>yscz</author>
  </authors>
  <commentList>
    <comment ref="H30" authorId="0">
      <text>
        <r>
          <rPr>
            <b/>
            <sz val="9"/>
            <rFont val="宋体"/>
            <charset val="134"/>
          </rPr>
          <t>DELL1:</t>
        </r>
        <r>
          <rPr>
            <sz val="9"/>
            <rFont val="宋体"/>
            <charset val="134"/>
          </rPr>
          <t xml:space="preserve">
年初100
其他2346
</t>
        </r>
      </text>
    </comment>
    <comment ref="I30" authorId="0">
      <text>
        <r>
          <rPr>
            <b/>
            <sz val="9"/>
            <rFont val="宋体"/>
            <charset val="134"/>
          </rPr>
          <t>DELL1:</t>
        </r>
        <r>
          <rPr>
            <sz val="9"/>
            <rFont val="宋体"/>
            <charset val="134"/>
          </rPr>
          <t xml:space="preserve">
年初100
其他2346
</t>
        </r>
      </text>
    </comment>
    <comment ref="B35" authorId="1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市财农｛2018】89号财政专项扶贫资金</t>
        </r>
      </text>
    </comment>
    <comment ref="C35" authorId="1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市财农｛2018】89号财政专项扶贫资金</t>
        </r>
      </text>
    </comment>
    <comment ref="B37" authorId="1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市财社【2018】116号中央财政困难群众救助327万、市财社【2018】122号残疾人事业发展补助资金4.75万元、市财社【2018】125号中央财政优抚对象补助和医疗保障经费、桂财社【2018】157号民政救助优抚类资金140.55万、桂财社【2018】152号重大公卫23.1
万、市财社【2019】4号健康扶贫补助资金25.31万</t>
        </r>
      </text>
    </comment>
    <comment ref="C37" authorId="1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市财社【2018】116号中央财政困难群众救助327万、市财社【2018】122号残疾人事业发展补助资金4.75万元、市财社【2018】125号中央财政优抚对象补助和医疗保障经费、桂财社【2018】157号民政救助优抚类资金140.55万、桂财社【2018】152号重大公卫23.1
万、市财社【2019】4号健康扶贫补助资金25.31万</t>
        </r>
      </text>
    </comment>
    <comment ref="B39" authorId="1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桂财社[2018]157号民政事业发展专项资金4.95万</t>
        </r>
      </text>
    </comment>
    <comment ref="C39" authorId="1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桂财社[2018]157号民政事业发展专项资金4.95万</t>
        </r>
      </text>
    </comment>
  </commentList>
</comments>
</file>

<file path=xl/sharedStrings.xml><?xml version="1.0" encoding="utf-8"?>
<sst xmlns="http://schemas.openxmlformats.org/spreadsheetml/2006/main" count="155" uniqueCount="132">
  <si>
    <t>雁山区2019年一般公共预算调整表</t>
  </si>
  <si>
    <t>单位：万元</t>
  </si>
  <si>
    <t>收          入</t>
  </si>
  <si>
    <t>备注</t>
  </si>
  <si>
    <t>支          出</t>
  </si>
  <si>
    <t>项          目</t>
  </si>
  <si>
    <t>年初预算数</t>
  </si>
  <si>
    <t>预算调整数</t>
  </si>
  <si>
    <t>比年初预算数增减</t>
  </si>
  <si>
    <t>金额</t>
  </si>
  <si>
    <t>%</t>
  </si>
  <si>
    <t>（一）税收收入</t>
  </si>
  <si>
    <t>一、一般公共服务支出</t>
  </si>
  <si>
    <t xml:space="preserve">        增值税</t>
  </si>
  <si>
    <t>二、外交支出</t>
  </si>
  <si>
    <t xml:space="preserve">        企业所得税</t>
  </si>
  <si>
    <t>三、国防支出</t>
  </si>
  <si>
    <t xml:space="preserve">        个人所得税</t>
  </si>
  <si>
    <t>四、公共安全支出</t>
  </si>
  <si>
    <t xml:space="preserve">        城市维护建设税</t>
  </si>
  <si>
    <t>五、教育支出</t>
  </si>
  <si>
    <t xml:space="preserve">        房产税</t>
  </si>
  <si>
    <t>六、科学技术支出</t>
  </si>
  <si>
    <t xml:space="preserve">        印花税</t>
  </si>
  <si>
    <t>七、文化旅游体育与传媒支出</t>
  </si>
  <si>
    <t xml:space="preserve">        城镇土地使用税</t>
  </si>
  <si>
    <t>八、社会保障和就业支出</t>
  </si>
  <si>
    <t xml:space="preserve">        土地增值税</t>
  </si>
  <si>
    <t>九、卫生健康支出</t>
  </si>
  <si>
    <t xml:space="preserve">        车船税</t>
  </si>
  <si>
    <t>十、节能环保支出</t>
  </si>
  <si>
    <t xml:space="preserve">        耕地占用税</t>
  </si>
  <si>
    <t>十一、城乡社区支出</t>
  </si>
  <si>
    <t>（二）非税收入</t>
  </si>
  <si>
    <t>十二、农林水支出</t>
  </si>
  <si>
    <t xml:space="preserve">    行政事业性收费收入</t>
  </si>
  <si>
    <t>十三、交通运输支出</t>
  </si>
  <si>
    <t xml:space="preserve">    罚没收入</t>
  </si>
  <si>
    <t>十四、资源勘探信息等支出</t>
  </si>
  <si>
    <t xml:space="preserve">    国有资源（资产）有偿使用收入</t>
  </si>
  <si>
    <t>十五、商业服务业等支出</t>
  </si>
  <si>
    <t>一般公共预算收入小计</t>
  </si>
  <si>
    <t>十六、金融支出</t>
  </si>
  <si>
    <t>转移性收入</t>
  </si>
  <si>
    <t>十七、援助其他地区支出</t>
  </si>
  <si>
    <t>（一）上级补助收入</t>
  </si>
  <si>
    <t>十八、自然资源海洋气象等支出</t>
  </si>
  <si>
    <t xml:space="preserve"> 1.返还性收入</t>
  </si>
  <si>
    <t>十九、住房保障支出</t>
  </si>
  <si>
    <t xml:space="preserve">   所得税基数返还收入</t>
  </si>
  <si>
    <t>二十、粮油物资储备支出</t>
  </si>
  <si>
    <t xml:space="preserve">   增值税税收返还收入 </t>
  </si>
  <si>
    <t>二十一、灾害防治及应急管理支出</t>
  </si>
  <si>
    <t xml:space="preserve">   增值税“五五分享”税收返还收入</t>
  </si>
  <si>
    <t>二十二、预备费</t>
  </si>
  <si>
    <t xml:space="preserve"> 2.一般性转移支付收入</t>
  </si>
  <si>
    <t>二十三、债券付息支出</t>
  </si>
  <si>
    <t xml:space="preserve">   体制补助收入</t>
  </si>
  <si>
    <t>二十四、债务发行费用支出</t>
  </si>
  <si>
    <t xml:space="preserve">   均衡性转移支付收入</t>
  </si>
  <si>
    <t>二十五、其他支出</t>
  </si>
  <si>
    <t xml:space="preserve">   县级基本财力保障机制奖补资金收入</t>
  </si>
  <si>
    <t>二十六、上年结转专款支出</t>
  </si>
  <si>
    <t xml:space="preserve">   结算补助收入</t>
  </si>
  <si>
    <t>一般公共预算支出小计</t>
  </si>
  <si>
    <t xml:space="preserve">   重点生态功能区转移支付收入</t>
  </si>
  <si>
    <t>转移性支出</t>
  </si>
  <si>
    <t xml:space="preserve">   固定数额补助收入</t>
  </si>
  <si>
    <t xml:space="preserve"> （一） 上解上级支出</t>
  </si>
  <si>
    <t xml:space="preserve">   贫困地区转移支付收入</t>
  </si>
  <si>
    <t xml:space="preserve"> （二）补充预算稳定调节基金</t>
  </si>
  <si>
    <t xml:space="preserve">   公共安全共同财政事权转移支付收入</t>
  </si>
  <si>
    <t xml:space="preserve"> （三）年终结余</t>
  </si>
  <si>
    <t xml:space="preserve">   社会保障和就业共同财政事权转移支付收入</t>
  </si>
  <si>
    <t xml:space="preserve"> （四）债务还本支出</t>
  </si>
  <si>
    <t xml:space="preserve"> 3.专项转移支付收入</t>
  </si>
  <si>
    <t xml:space="preserve"> （五）债务转贷支出</t>
  </si>
  <si>
    <t xml:space="preserve">   社会保障和就业</t>
  </si>
  <si>
    <t xml:space="preserve"> （六）安排预算稳定调节基金</t>
  </si>
  <si>
    <t>（二）上解收入</t>
  </si>
  <si>
    <t xml:space="preserve"> （七）补充预算周转金</t>
  </si>
  <si>
    <t>（三）上年结余收入</t>
  </si>
  <si>
    <t>（四）调入资金</t>
  </si>
  <si>
    <t>（五）债务转贷收入</t>
  </si>
  <si>
    <t>（六）动用预算稳定调节基金</t>
  </si>
  <si>
    <t>收入总计</t>
  </si>
  <si>
    <t>支出合计</t>
  </si>
  <si>
    <t>雁山区2019年政府性基金预算调整表</t>
  </si>
  <si>
    <t>收入</t>
  </si>
  <si>
    <t>2019年预算</t>
  </si>
  <si>
    <t>项       目</t>
  </si>
  <si>
    <t>项目</t>
  </si>
  <si>
    <t>一、农网还贷资金收入</t>
  </si>
  <si>
    <t>一、科学技术支出</t>
  </si>
  <si>
    <t>二、港口建设费收入</t>
  </si>
  <si>
    <t>二、文化体育与传媒支出</t>
  </si>
  <si>
    <t>三、国家电影事业发展专项资金收入</t>
  </si>
  <si>
    <t>三、社会保障和就业支出</t>
  </si>
  <si>
    <t>四、国有土地收益基金收入</t>
  </si>
  <si>
    <t>四、节能环保支出</t>
  </si>
  <si>
    <t>五、农业土地开发资金收入</t>
  </si>
  <si>
    <t>五、城乡社区支出</t>
  </si>
  <si>
    <t>六、国有土地使用权出让收入</t>
  </si>
  <si>
    <t>六、农林水支出</t>
  </si>
  <si>
    <t>七、大中型水库库区基金收入</t>
  </si>
  <si>
    <t>七、交通运输支出</t>
  </si>
  <si>
    <t>八、彩票公益金收入</t>
  </si>
  <si>
    <t>八、资源勘探信息等支出</t>
  </si>
  <si>
    <t>九、城市基础设施配套费收入</t>
  </si>
  <si>
    <t>九、金融支出</t>
  </si>
  <si>
    <t>十、小型水库移民扶助基金收入</t>
  </si>
  <si>
    <t>十、其他支出</t>
  </si>
  <si>
    <t>十一、国家重大水利工程建设基金收入</t>
  </si>
  <si>
    <t>十一、债务付息支出</t>
  </si>
  <si>
    <t>十二、车辆通行费</t>
  </si>
  <si>
    <t>十二、债务发行费用支出</t>
  </si>
  <si>
    <t>十三、污水处理费收入</t>
  </si>
  <si>
    <t>政府性基金预算支出合计</t>
  </si>
  <si>
    <t>十四、彩票发行机构和彩票销售机构的业务费用</t>
  </si>
  <si>
    <t>十五、其他政府性基金收入</t>
  </si>
  <si>
    <t>上解上级支出</t>
  </si>
  <si>
    <t>政府性基金预算收入合计</t>
  </si>
  <si>
    <t>补助下级支出</t>
  </si>
  <si>
    <t>调出资金</t>
  </si>
  <si>
    <t xml:space="preserve">  上级补助收入</t>
  </si>
  <si>
    <t>地方政府专项债务还本支出</t>
  </si>
  <si>
    <t xml:space="preserve">  上年结余收入</t>
  </si>
  <si>
    <t>地方政府专项债务转贷支出</t>
  </si>
  <si>
    <t xml:space="preserve">  调入资金</t>
  </si>
  <si>
    <t>年终结余</t>
  </si>
  <si>
    <t xml:space="preserve">  地方政府专项债务转贷收入</t>
  </si>
  <si>
    <t>支出总计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</si>
</sst>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#,##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#,##0.0_ "/>
  </numFmts>
  <fonts count="37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黑体"/>
      <charset val="134"/>
    </font>
    <font>
      <b/>
      <sz val="11"/>
      <color indexed="8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b/>
      <sz val="12"/>
      <color indexed="8"/>
      <name val="宋体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34" fillId="21" borderId="8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" fillId="0" borderId="0"/>
    <xf numFmtId="0" fontId="16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5" fillId="0" borderId="0"/>
  </cellStyleXfs>
  <cellXfs count="107">
    <xf numFmtId="0" fontId="0" fillId="0" borderId="0" xfId="0">
      <alignment vertical="center"/>
    </xf>
    <xf numFmtId="1" fontId="1" fillId="0" borderId="0" xfId="0" applyNumberFormat="1" applyFont="1" applyFill="1" applyAlignment="1">
      <alignment horizontal="center" vertical="center" wrapText="1" shrinkToFit="1"/>
    </xf>
    <xf numFmtId="0" fontId="2" fillId="0" borderId="0" xfId="54" applyNumberFormat="1" applyFont="1" applyFill="1" applyAlignment="1">
      <alignment vertical="center"/>
    </xf>
    <xf numFmtId="0" fontId="3" fillId="0" borderId="1" xfId="54" applyNumberFormat="1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2" xfId="54" applyNumberFormat="1" applyFont="1" applyFill="1" applyBorder="1" applyAlignment="1">
      <alignment horizontal="center" vertical="center" wrapText="1"/>
    </xf>
    <xf numFmtId="0" fontId="3" fillId="0" borderId="3" xfId="54" applyNumberFormat="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4" xfId="54" applyNumberFormat="1" applyFont="1" applyFill="1" applyBorder="1" applyAlignment="1">
      <alignment horizontal="center" vertical="center" shrinkToFi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5" xfId="54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 applyProtection="1">
      <alignment vertical="center"/>
    </xf>
    <xf numFmtId="176" fontId="4" fillId="0" borderId="1" xfId="53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2" fillId="0" borderId="1" xfId="54" applyNumberFormat="1" applyFont="1" applyFill="1" applyBorder="1"/>
    <xf numFmtId="0" fontId="4" fillId="0" borderId="1" xfId="0" applyNumberFormat="1" applyFont="1" applyFill="1" applyBorder="1" applyAlignment="1" applyProtection="1">
      <alignment horizontal="left" vertical="center" shrinkToFit="1"/>
    </xf>
    <xf numFmtId="176" fontId="4" fillId="0" borderId="1" xfId="53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 applyProtection="1">
      <alignment vertical="center"/>
    </xf>
    <xf numFmtId="0" fontId="6" fillId="0" borderId="1" xfId="54" applyNumberFormat="1" applyFont="1" applyFill="1" applyBorder="1" applyAlignment="1">
      <alignment vertical="center" wrapText="1"/>
    </xf>
    <xf numFmtId="0" fontId="3" fillId="0" borderId="1" xfId="54" applyNumberFormat="1" applyFont="1" applyFill="1" applyBorder="1" applyAlignment="1" applyProtection="1">
      <alignment horizontal="left" vertical="center" shrinkToFit="1"/>
      <protection locked="0"/>
    </xf>
    <xf numFmtId="176" fontId="3" fillId="0" borderId="1" xfId="53" applyNumberFormat="1" applyFont="1" applyFill="1" applyBorder="1" applyAlignment="1">
      <alignment horizontal="right" vertical="center" wrapText="1"/>
    </xf>
    <xf numFmtId="0" fontId="4" fillId="0" borderId="1" xfId="52" applyNumberFormat="1" applyFont="1" applyFill="1" applyBorder="1" applyAlignment="1" applyProtection="1">
      <alignment horizontal="left" vertical="center" shrinkToFit="1"/>
    </xf>
    <xf numFmtId="177" fontId="3" fillId="0" borderId="1" xfId="54" applyNumberFormat="1" applyFont="1" applyFill="1" applyBorder="1" applyAlignment="1" applyProtection="1">
      <alignment vertical="center" wrapText="1"/>
      <protection locked="0"/>
    </xf>
    <xf numFmtId="176" fontId="3" fillId="0" borderId="1" xfId="53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7" fillId="0" borderId="1" xfId="54" applyNumberFormat="1" applyFont="1" applyFill="1" applyBorder="1"/>
    <xf numFmtId="177" fontId="4" fillId="0" borderId="1" xfId="54" applyNumberFormat="1" applyFont="1" applyFill="1" applyBorder="1" applyAlignment="1" applyProtection="1">
      <alignment vertical="center" wrapText="1"/>
      <protection locked="0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shrinkToFit="1"/>
      <protection locked="0"/>
    </xf>
    <xf numFmtId="1" fontId="1" fillId="0" borderId="0" xfId="0" applyNumberFormat="1" applyFont="1" applyFill="1" applyAlignment="1">
      <alignment wrapText="1" shrinkToFit="1"/>
    </xf>
    <xf numFmtId="0" fontId="2" fillId="0" borderId="6" xfId="54" applyNumberFormat="1" applyFont="1" applyFill="1" applyBorder="1" applyAlignment="1">
      <alignment horizontal="center"/>
    </xf>
    <xf numFmtId="0" fontId="3" fillId="0" borderId="7" xfId="54" applyNumberFormat="1" applyFont="1" applyFill="1" applyBorder="1" applyAlignment="1">
      <alignment horizontal="center" vertical="center" wrapText="1"/>
    </xf>
    <xf numFmtId="178" fontId="4" fillId="0" borderId="1" xfId="53" applyNumberFormat="1" applyFont="1" applyFill="1" applyBorder="1" applyAlignment="1">
      <alignment horizontal="right" vertical="center" wrapText="1"/>
    </xf>
    <xf numFmtId="0" fontId="3" fillId="0" borderId="1" xfId="54" applyNumberFormat="1" applyFont="1" applyFill="1" applyBorder="1" applyAlignment="1">
      <alignment vertical="center" wrapText="1"/>
    </xf>
    <xf numFmtId="0" fontId="4" fillId="0" borderId="1" xfId="54" applyNumberFormat="1" applyFont="1" applyFill="1" applyBorder="1" applyAlignment="1">
      <alignment vertical="center" wrapText="1"/>
    </xf>
    <xf numFmtId="176" fontId="0" fillId="0" borderId="1" xfId="0" applyNumberFormat="1" applyFont="1" applyBorder="1">
      <alignment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 shrinkToFit="1"/>
    </xf>
    <xf numFmtId="176" fontId="2" fillId="0" borderId="0" xfId="0" applyNumberFormat="1" applyFont="1" applyFill="1" applyBorder="1" applyAlignment="1">
      <alignment wrapText="1"/>
    </xf>
    <xf numFmtId="10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51" applyFont="1" applyFill="1" applyBorder="1" applyAlignment="1" applyProtection="1">
      <alignment wrapText="1" shrinkToFit="1"/>
    </xf>
    <xf numFmtId="176" fontId="3" fillId="0" borderId="0" xfId="51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Font="1" applyFill="1" applyBorder="1" applyAlignment="1">
      <alignment shrinkToFit="1"/>
    </xf>
    <xf numFmtId="0" fontId="3" fillId="0" borderId="2" xfId="51" applyFont="1" applyFill="1" applyBorder="1" applyAlignment="1" applyProtection="1">
      <alignment horizontal="center" vertical="center" wrapText="1" shrinkToFit="1"/>
      <protection locked="0"/>
    </xf>
    <xf numFmtId="0" fontId="3" fillId="0" borderId="3" xfId="51" applyFont="1" applyFill="1" applyBorder="1" applyAlignment="1" applyProtection="1">
      <alignment horizontal="center" vertical="center" wrapText="1" shrinkToFit="1"/>
      <protection locked="0"/>
    </xf>
    <xf numFmtId="0" fontId="3" fillId="0" borderId="7" xfId="51" applyFont="1" applyFill="1" applyBorder="1" applyAlignment="1" applyProtection="1">
      <alignment horizontal="center" vertical="center" wrapText="1" shrinkToFi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51" applyFont="1" applyFill="1" applyBorder="1" applyAlignment="1" applyProtection="1">
      <alignment horizontal="center" vertical="center" shrinkToFit="1"/>
      <protection locked="0"/>
    </xf>
    <xf numFmtId="0" fontId="3" fillId="0" borderId="3" xfId="51" applyFont="1" applyFill="1" applyBorder="1" applyAlignment="1" applyProtection="1">
      <alignment horizontal="center" vertical="center" shrinkToFit="1"/>
      <protection locked="0"/>
    </xf>
    <xf numFmtId="0" fontId="3" fillId="0" borderId="4" xfId="51" applyFont="1" applyFill="1" applyBorder="1" applyAlignment="1" applyProtection="1">
      <alignment horizontal="center" vertical="center" wrapText="1" shrinkToFit="1"/>
      <protection locked="0"/>
    </xf>
    <xf numFmtId="176" fontId="8" fillId="0" borderId="4" xfId="51" applyNumberFormat="1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51" applyFont="1" applyFill="1" applyBorder="1" applyAlignment="1" applyProtection="1">
      <alignment horizontal="center" vertical="center" shrinkToFit="1"/>
      <protection locked="0"/>
    </xf>
    <xf numFmtId="0" fontId="3" fillId="0" borderId="5" xfId="51" applyFont="1" applyFill="1" applyBorder="1" applyAlignment="1" applyProtection="1">
      <alignment horizontal="center" vertical="center" wrapText="1" shrinkToFit="1"/>
      <protection locked="0"/>
    </xf>
    <xf numFmtId="176" fontId="8" fillId="0" borderId="5" xfId="51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5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176" fontId="10" fillId="0" borderId="1" xfId="12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12" applyFont="1" applyFill="1" applyBorder="1" applyAlignment="1">
      <alignment vertical="center" shrinkToFit="1"/>
    </xf>
    <xf numFmtId="0" fontId="11" fillId="0" borderId="1" xfId="0" applyFont="1" applyFill="1" applyBorder="1" applyAlignment="1" applyProtection="1">
      <alignment vertical="center" wrapText="1"/>
      <protection locked="0"/>
    </xf>
    <xf numFmtId="176" fontId="12" fillId="0" borderId="1" xfId="48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52" applyFont="1" applyFill="1" applyBorder="1" applyAlignment="1">
      <alignment vertical="center" shrinkToFit="1"/>
    </xf>
    <xf numFmtId="1" fontId="9" fillId="0" borderId="1" xfId="0" applyNumberFormat="1" applyFont="1" applyFill="1" applyBorder="1" applyAlignment="1" applyProtection="1">
      <alignment vertical="center" wrapText="1"/>
      <protection locked="0"/>
    </xf>
    <xf numFmtId="176" fontId="10" fillId="0" borderId="1" xfId="48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 applyProtection="1">
      <alignment vertical="center" wrapText="1" shrinkToFit="1"/>
      <protection locked="0"/>
    </xf>
    <xf numFmtId="1" fontId="4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12" applyFont="1" applyFill="1" applyBorder="1" applyAlignment="1">
      <alignment vertical="center" shrinkToFit="1"/>
    </xf>
    <xf numFmtId="1" fontId="3" fillId="0" borderId="1" xfId="0" applyNumberFormat="1" applyFont="1" applyFill="1" applyBorder="1" applyAlignment="1" applyProtection="1">
      <alignment vertical="center" wrapText="1"/>
      <protection locked="0"/>
    </xf>
    <xf numFmtId="176" fontId="12" fillId="0" borderId="1" xfId="12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vertical="center" wrapText="1" shrinkToFit="1"/>
    </xf>
    <xf numFmtId="1" fontId="3" fillId="0" borderId="1" xfId="12" applyNumberFormat="1" applyFont="1" applyFill="1" applyBorder="1" applyAlignment="1" applyProtection="1">
      <alignment vertical="center" shrinkToFit="1"/>
      <protection locked="0"/>
    </xf>
    <xf numFmtId="176" fontId="3" fillId="0" borderId="1" xfId="12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 shrinkToFit="1"/>
    </xf>
    <xf numFmtId="1" fontId="3" fillId="0" borderId="1" xfId="52" applyNumberFormat="1" applyFont="1" applyFill="1" applyBorder="1" applyAlignment="1" applyProtection="1">
      <alignment vertical="center" shrinkToFit="1"/>
      <protection locked="0"/>
    </xf>
    <xf numFmtId="0" fontId="10" fillId="0" borderId="1" xfId="12" applyNumberFormat="1" applyFont="1" applyFill="1" applyBorder="1" applyAlignment="1" applyProtection="1">
      <alignment vertical="center" wrapText="1"/>
    </xf>
    <xf numFmtId="176" fontId="12" fillId="0" borderId="1" xfId="12" applyNumberFormat="1" applyFont="1" applyFill="1" applyBorder="1" applyAlignment="1" applyProtection="1">
      <alignment vertical="center" wrapText="1"/>
    </xf>
    <xf numFmtId="0" fontId="7" fillId="0" borderId="1" xfId="51" applyFont="1" applyFill="1" applyBorder="1" applyAlignment="1">
      <alignment vertical="center" wrapText="1" shrinkToFit="1"/>
    </xf>
    <xf numFmtId="0" fontId="3" fillId="0" borderId="1" xfId="12" applyFont="1" applyFill="1" applyBorder="1" applyAlignment="1">
      <alignment horizontal="center" vertical="center" shrinkToFit="1"/>
    </xf>
    <xf numFmtId="176" fontId="14" fillId="0" borderId="1" xfId="5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7" fillId="0" borderId="1" xfId="12" applyFont="1" applyFill="1" applyBorder="1" applyAlignment="1">
      <alignment horizontal="center" vertical="center" shrinkToFit="1"/>
    </xf>
    <xf numFmtId="176" fontId="7" fillId="0" borderId="1" xfId="12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7" xfId="5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176" fontId="9" fillId="0" borderId="1" xfId="0" applyNumberFormat="1" applyFont="1" applyFill="1" applyBorder="1" applyAlignment="1" applyProtection="1">
      <alignment vertical="center" wrapText="1"/>
      <protection locked="0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市本级2018年财政预算表 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资源县2018年地方财政预算表 （12.27）" xfId="48"/>
    <cellStyle name="40% - 强调文字颜色 6" xfId="49" builtinId="51"/>
    <cellStyle name="60% - 强调文字颜色 6" xfId="50" builtinId="52"/>
    <cellStyle name="常规_Sheet1" xfId="51"/>
    <cellStyle name="常规 2" xfId="52"/>
    <cellStyle name="常规_广西壮族自治区全区与自治区本级2012年预算执行情况和2013年预算（草案）（最终）" xfId="53"/>
    <cellStyle name="常规_2013年政府性基金预算草案0109陈改" xfId="54"/>
    <cellStyle name="样式 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topLeftCell="A16" workbookViewId="0">
      <selection activeCell="C50" sqref="C50"/>
    </sheetView>
  </sheetViews>
  <sheetFormatPr defaultColWidth="9" defaultRowHeight="15.6"/>
  <cols>
    <col min="1" max="1" width="39.25" style="44" customWidth="1"/>
    <col min="2" max="3" width="9.37962962962963" style="45" customWidth="1"/>
    <col min="4" max="4" width="9.25" style="45" customWidth="1"/>
    <col min="5" max="5" width="9.25" style="46" customWidth="1"/>
    <col min="6" max="6" width="4.62962962962963" style="47" customWidth="1"/>
    <col min="7" max="7" width="33.75" customWidth="1"/>
    <col min="8" max="9" width="9.37962962962963" customWidth="1"/>
    <col min="10" max="10" width="10.6296296296296" customWidth="1"/>
    <col min="11" max="11" width="10.3796296296296" customWidth="1"/>
    <col min="12" max="12" width="4.62962962962963" customWidth="1"/>
    <col min="13" max="16384" width="9" style="47"/>
  </cols>
  <sheetData>
    <row r="1" ht="3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:12">
      <c r="A2" s="48"/>
      <c r="B2" s="49"/>
      <c r="C2" s="49"/>
      <c r="D2" s="49"/>
      <c r="E2" s="49"/>
      <c r="F2" s="49"/>
      <c r="G2" s="50"/>
      <c r="H2" s="50"/>
      <c r="I2" s="50"/>
      <c r="J2" s="102" t="s">
        <v>1</v>
      </c>
      <c r="K2" s="102"/>
      <c r="L2" s="102"/>
    </row>
    <row r="3" ht="19.5" customHeight="1" spans="1:12">
      <c r="A3" s="51" t="s">
        <v>2</v>
      </c>
      <c r="B3" s="52"/>
      <c r="C3" s="52"/>
      <c r="D3" s="52"/>
      <c r="E3" s="53"/>
      <c r="F3" s="54" t="s">
        <v>3</v>
      </c>
      <c r="G3" s="55" t="s">
        <v>4</v>
      </c>
      <c r="H3" s="56"/>
      <c r="I3" s="56"/>
      <c r="J3" s="56"/>
      <c r="K3" s="103"/>
      <c r="L3" s="54" t="s">
        <v>3</v>
      </c>
    </row>
    <row r="4" s="41" customFormat="1" ht="19.5" customHeight="1" spans="1:12">
      <c r="A4" s="57" t="s">
        <v>5</v>
      </c>
      <c r="B4" s="58" t="s">
        <v>6</v>
      </c>
      <c r="C4" s="58" t="s">
        <v>7</v>
      </c>
      <c r="D4" s="59" t="s">
        <v>8</v>
      </c>
      <c r="E4" s="60"/>
      <c r="F4" s="61"/>
      <c r="G4" s="62" t="s">
        <v>5</v>
      </c>
      <c r="H4" s="58" t="s">
        <v>6</v>
      </c>
      <c r="I4" s="58" t="s">
        <v>7</v>
      </c>
      <c r="J4" s="59" t="s">
        <v>8</v>
      </c>
      <c r="K4" s="60"/>
      <c r="L4" s="61"/>
    </row>
    <row r="5" s="41" customFormat="1" ht="19.5" customHeight="1" spans="1:12">
      <c r="A5" s="63"/>
      <c r="B5" s="64"/>
      <c r="C5" s="64"/>
      <c r="D5" s="65" t="s">
        <v>9</v>
      </c>
      <c r="E5" s="66" t="s">
        <v>10</v>
      </c>
      <c r="F5" s="67"/>
      <c r="G5" s="68"/>
      <c r="H5" s="64"/>
      <c r="I5" s="64"/>
      <c r="J5" s="65" t="s">
        <v>9</v>
      </c>
      <c r="K5" s="66" t="s">
        <v>10</v>
      </c>
      <c r="L5" s="67"/>
    </row>
    <row r="6" s="42" customFormat="1" ht="19.5" customHeight="1" spans="1:12">
      <c r="A6" s="69" t="s">
        <v>11</v>
      </c>
      <c r="B6" s="70">
        <v>3741</v>
      </c>
      <c r="C6" s="70">
        <f>SUM(C7:C16)</f>
        <v>3741</v>
      </c>
      <c r="D6" s="71">
        <v>0</v>
      </c>
      <c r="E6" s="72">
        <f>D6/B6</f>
        <v>0</v>
      </c>
      <c r="F6" s="73"/>
      <c r="G6" s="74" t="s">
        <v>12</v>
      </c>
      <c r="H6" s="14">
        <v>7321</v>
      </c>
      <c r="I6" s="14">
        <v>7321</v>
      </c>
      <c r="J6" s="88">
        <v>0</v>
      </c>
      <c r="K6" s="78">
        <f t="shared" ref="K6:K45" si="0">J6/H6</f>
        <v>0</v>
      </c>
      <c r="L6" s="73"/>
    </row>
    <row r="7" s="43" customFormat="1" ht="13.5" customHeight="1" outlineLevel="1" spans="1:12">
      <c r="A7" s="75" t="s">
        <v>13</v>
      </c>
      <c r="B7" s="76">
        <v>1100</v>
      </c>
      <c r="C7" s="76">
        <f>B7+D7</f>
        <v>1100</v>
      </c>
      <c r="D7" s="77">
        <v>0</v>
      </c>
      <c r="E7" s="78">
        <f>D7/B7</f>
        <v>0</v>
      </c>
      <c r="F7" s="79"/>
      <c r="G7" s="74" t="s">
        <v>14</v>
      </c>
      <c r="H7" s="14">
        <v>0</v>
      </c>
      <c r="I7" s="14">
        <v>0</v>
      </c>
      <c r="J7" s="88">
        <v>0</v>
      </c>
      <c r="K7" s="78" t="e">
        <f t="shared" si="0"/>
        <v>#DIV/0!</v>
      </c>
      <c r="L7" s="104"/>
    </row>
    <row r="8" s="43" customFormat="1" ht="13.5" customHeight="1" outlineLevel="1" spans="1:12">
      <c r="A8" s="75" t="s">
        <v>15</v>
      </c>
      <c r="B8" s="76">
        <v>355</v>
      </c>
      <c r="C8" s="76">
        <f t="shared" ref="C8:C45" si="1">B8+D8</f>
        <v>355</v>
      </c>
      <c r="D8" s="77">
        <v>0</v>
      </c>
      <c r="E8" s="78">
        <f t="shared" ref="E8:E45" si="2">D8/B8</f>
        <v>0</v>
      </c>
      <c r="F8" s="79"/>
      <c r="G8" s="74" t="s">
        <v>16</v>
      </c>
      <c r="H8" s="14">
        <v>69</v>
      </c>
      <c r="I8" s="14">
        <v>69</v>
      </c>
      <c r="J8" s="88">
        <v>0</v>
      </c>
      <c r="K8" s="78">
        <f t="shared" si="0"/>
        <v>0</v>
      </c>
      <c r="L8" s="104"/>
    </row>
    <row r="9" s="43" customFormat="1" outlineLevel="1" spans="1:12">
      <c r="A9" s="75" t="s">
        <v>17</v>
      </c>
      <c r="B9" s="76">
        <v>200</v>
      </c>
      <c r="C9" s="76">
        <f t="shared" si="1"/>
        <v>200</v>
      </c>
      <c r="D9" s="77">
        <v>0</v>
      </c>
      <c r="E9" s="78">
        <f t="shared" si="2"/>
        <v>0</v>
      </c>
      <c r="F9" s="79"/>
      <c r="G9" s="74" t="s">
        <v>18</v>
      </c>
      <c r="H9" s="14">
        <v>1841</v>
      </c>
      <c r="I9" s="14">
        <v>1841</v>
      </c>
      <c r="J9" s="88">
        <v>0</v>
      </c>
      <c r="K9" s="78">
        <f t="shared" si="0"/>
        <v>0</v>
      </c>
      <c r="L9" s="104"/>
    </row>
    <row r="10" s="43" customFormat="1" outlineLevel="1" spans="1:12">
      <c r="A10" s="75" t="s">
        <v>19</v>
      </c>
      <c r="B10" s="76">
        <v>160</v>
      </c>
      <c r="C10" s="76">
        <f t="shared" si="1"/>
        <v>160</v>
      </c>
      <c r="D10" s="77">
        <v>0</v>
      </c>
      <c r="E10" s="78">
        <f t="shared" si="2"/>
        <v>0</v>
      </c>
      <c r="F10" s="79"/>
      <c r="G10" s="74" t="s">
        <v>20</v>
      </c>
      <c r="H10" s="14">
        <v>5217</v>
      </c>
      <c r="I10" s="14">
        <v>5217</v>
      </c>
      <c r="J10" s="88">
        <v>0</v>
      </c>
      <c r="K10" s="78">
        <f t="shared" si="0"/>
        <v>0</v>
      </c>
      <c r="L10" s="104"/>
    </row>
    <row r="11" s="43" customFormat="1" outlineLevel="1" spans="1:12">
      <c r="A11" s="75" t="s">
        <v>21</v>
      </c>
      <c r="B11" s="76">
        <v>351</v>
      </c>
      <c r="C11" s="76">
        <f t="shared" si="1"/>
        <v>351</v>
      </c>
      <c r="D11" s="77">
        <v>0</v>
      </c>
      <c r="E11" s="78">
        <f t="shared" si="2"/>
        <v>0</v>
      </c>
      <c r="F11" s="79"/>
      <c r="G11" s="74" t="s">
        <v>22</v>
      </c>
      <c r="H11" s="14">
        <v>31</v>
      </c>
      <c r="I11" s="14">
        <v>31</v>
      </c>
      <c r="J11" s="88">
        <v>0</v>
      </c>
      <c r="K11" s="78">
        <f t="shared" si="0"/>
        <v>0</v>
      </c>
      <c r="L11" s="99"/>
    </row>
    <row r="12" s="43" customFormat="1" ht="13.5" customHeight="1" outlineLevel="1" spans="1:12">
      <c r="A12" s="75" t="s">
        <v>23</v>
      </c>
      <c r="B12" s="76">
        <v>119</v>
      </c>
      <c r="C12" s="76">
        <f t="shared" si="1"/>
        <v>119</v>
      </c>
      <c r="D12" s="77">
        <v>0</v>
      </c>
      <c r="E12" s="78">
        <f t="shared" si="2"/>
        <v>0</v>
      </c>
      <c r="F12" s="79"/>
      <c r="G12" s="80" t="s">
        <v>24</v>
      </c>
      <c r="H12" s="14">
        <v>276</v>
      </c>
      <c r="I12" s="14">
        <v>276</v>
      </c>
      <c r="J12" s="88">
        <v>0</v>
      </c>
      <c r="K12" s="78">
        <f t="shared" si="0"/>
        <v>0</v>
      </c>
      <c r="L12" s="99"/>
    </row>
    <row r="13" s="43" customFormat="1" ht="13.5" customHeight="1" outlineLevel="1" spans="1:12">
      <c r="A13" s="75" t="s">
        <v>25</v>
      </c>
      <c r="B13" s="76">
        <v>71</v>
      </c>
      <c r="C13" s="76">
        <f t="shared" si="1"/>
        <v>71</v>
      </c>
      <c r="D13" s="77">
        <v>0</v>
      </c>
      <c r="E13" s="78">
        <f t="shared" si="2"/>
        <v>0</v>
      </c>
      <c r="F13" s="79"/>
      <c r="G13" s="74" t="s">
        <v>26</v>
      </c>
      <c r="H13" s="14">
        <v>6303.64</v>
      </c>
      <c r="I13" s="14">
        <v>6303.64</v>
      </c>
      <c r="J13" s="88">
        <v>0</v>
      </c>
      <c r="K13" s="78">
        <f t="shared" si="0"/>
        <v>0</v>
      </c>
      <c r="L13" s="99"/>
    </row>
    <row r="14" s="43" customFormat="1" ht="13.5" customHeight="1" outlineLevel="1" spans="1:12">
      <c r="A14" s="75" t="s">
        <v>27</v>
      </c>
      <c r="B14" s="76">
        <v>94</v>
      </c>
      <c r="C14" s="76">
        <f t="shared" si="1"/>
        <v>94</v>
      </c>
      <c r="D14" s="77">
        <v>0</v>
      </c>
      <c r="E14" s="78">
        <f t="shared" si="2"/>
        <v>0</v>
      </c>
      <c r="F14" s="79"/>
      <c r="G14" s="80" t="s">
        <v>28</v>
      </c>
      <c r="H14" s="14">
        <v>2716.1</v>
      </c>
      <c r="I14" s="14">
        <v>2716.1</v>
      </c>
      <c r="J14" s="88">
        <v>0</v>
      </c>
      <c r="K14" s="78">
        <f t="shared" si="0"/>
        <v>0</v>
      </c>
      <c r="L14" s="99"/>
    </row>
    <row r="15" s="43" customFormat="1" ht="13.5" customHeight="1" outlineLevel="1" spans="1:12">
      <c r="A15" s="75" t="s">
        <v>29</v>
      </c>
      <c r="B15" s="76">
        <v>341</v>
      </c>
      <c r="C15" s="76">
        <f t="shared" si="1"/>
        <v>341</v>
      </c>
      <c r="D15" s="77">
        <v>0</v>
      </c>
      <c r="E15" s="78">
        <f t="shared" si="2"/>
        <v>0</v>
      </c>
      <c r="F15" s="79"/>
      <c r="G15" s="74" t="s">
        <v>30</v>
      </c>
      <c r="H15" s="14">
        <v>718</v>
      </c>
      <c r="I15" s="14">
        <v>718</v>
      </c>
      <c r="J15" s="88">
        <v>0</v>
      </c>
      <c r="K15" s="78">
        <f t="shared" si="0"/>
        <v>0</v>
      </c>
      <c r="L15" s="99"/>
    </row>
    <row r="16" s="43" customFormat="1" ht="13.5" customHeight="1" outlineLevel="1" spans="1:12">
      <c r="A16" s="75" t="s">
        <v>31</v>
      </c>
      <c r="B16" s="76">
        <v>950</v>
      </c>
      <c r="C16" s="76">
        <f t="shared" si="1"/>
        <v>950</v>
      </c>
      <c r="D16" s="77">
        <v>0</v>
      </c>
      <c r="E16" s="78">
        <f t="shared" si="2"/>
        <v>0</v>
      </c>
      <c r="F16" s="79"/>
      <c r="G16" s="74" t="s">
        <v>32</v>
      </c>
      <c r="H16" s="14">
        <v>1863</v>
      </c>
      <c r="I16" s="14">
        <f>H16+J16</f>
        <v>26863</v>
      </c>
      <c r="J16" s="88">
        <v>25000</v>
      </c>
      <c r="K16" s="78">
        <f t="shared" si="0"/>
        <v>13.419216317767</v>
      </c>
      <c r="L16" s="99"/>
    </row>
    <row r="17" s="43" customFormat="1" ht="13.5" customHeight="1" outlineLevel="1" spans="1:12">
      <c r="A17" s="81" t="s">
        <v>33</v>
      </c>
      <c r="B17" s="82">
        <v>8175</v>
      </c>
      <c r="C17" s="82">
        <f>SUM(C18:C20)</f>
        <v>8175</v>
      </c>
      <c r="D17" s="71">
        <v>0</v>
      </c>
      <c r="E17" s="72">
        <f t="shared" si="2"/>
        <v>0</v>
      </c>
      <c r="F17" s="79"/>
      <c r="G17" s="74" t="s">
        <v>34</v>
      </c>
      <c r="H17" s="14">
        <v>4237</v>
      </c>
      <c r="I17" s="14">
        <v>4237</v>
      </c>
      <c r="J17" s="88">
        <v>0</v>
      </c>
      <c r="K17" s="78">
        <f t="shared" si="0"/>
        <v>0</v>
      </c>
      <c r="L17" s="99"/>
    </row>
    <row r="18" s="43" customFormat="1" ht="13.5" customHeight="1" outlineLevel="1" spans="1:12">
      <c r="A18" s="83" t="s">
        <v>35</v>
      </c>
      <c r="B18" s="76">
        <v>230</v>
      </c>
      <c r="C18" s="76">
        <f t="shared" si="1"/>
        <v>230</v>
      </c>
      <c r="D18" s="77">
        <v>0</v>
      </c>
      <c r="E18" s="78">
        <f t="shared" si="2"/>
        <v>0</v>
      </c>
      <c r="F18" s="79"/>
      <c r="G18" s="74" t="s">
        <v>36</v>
      </c>
      <c r="H18" s="14">
        <v>208</v>
      </c>
      <c r="I18" s="14">
        <v>476</v>
      </c>
      <c r="J18" s="88">
        <v>268</v>
      </c>
      <c r="K18" s="78">
        <f t="shared" si="0"/>
        <v>1.28846153846154</v>
      </c>
      <c r="L18" s="99"/>
    </row>
    <row r="19" s="43" customFormat="1" ht="13.5" customHeight="1" outlineLevel="1" spans="1:12">
      <c r="A19" s="84" t="s">
        <v>37</v>
      </c>
      <c r="B19" s="76">
        <v>180</v>
      </c>
      <c r="C19" s="76">
        <f t="shared" si="1"/>
        <v>180</v>
      </c>
      <c r="D19" s="77">
        <v>0</v>
      </c>
      <c r="E19" s="78">
        <f t="shared" si="2"/>
        <v>0</v>
      </c>
      <c r="F19" s="79"/>
      <c r="G19" s="74" t="s">
        <v>38</v>
      </c>
      <c r="H19" s="14">
        <v>339</v>
      </c>
      <c r="I19" s="14">
        <v>339</v>
      </c>
      <c r="J19" s="88">
        <v>0</v>
      </c>
      <c r="K19" s="78">
        <f t="shared" si="0"/>
        <v>0</v>
      </c>
      <c r="L19" s="99"/>
    </row>
    <row r="20" s="43" customFormat="1" ht="13.5" customHeight="1" outlineLevel="1" spans="1:12">
      <c r="A20" s="84" t="s">
        <v>39</v>
      </c>
      <c r="B20" s="76">
        <v>7765</v>
      </c>
      <c r="C20" s="76">
        <f t="shared" si="1"/>
        <v>7765</v>
      </c>
      <c r="D20" s="77">
        <v>0</v>
      </c>
      <c r="E20" s="78">
        <f t="shared" si="2"/>
        <v>0</v>
      </c>
      <c r="F20" s="73"/>
      <c r="G20" s="74" t="s">
        <v>40</v>
      </c>
      <c r="H20" s="14">
        <v>10</v>
      </c>
      <c r="I20" s="14">
        <v>10</v>
      </c>
      <c r="J20" s="88">
        <v>0</v>
      </c>
      <c r="K20" s="78">
        <f t="shared" si="0"/>
        <v>0</v>
      </c>
      <c r="L20" s="99"/>
    </row>
    <row r="21" s="43" customFormat="1" ht="13.5" customHeight="1" outlineLevel="1" spans="1:12">
      <c r="A21" s="85" t="s">
        <v>41</v>
      </c>
      <c r="B21" s="82">
        <v>11916</v>
      </c>
      <c r="C21" s="82">
        <f>C6+C17</f>
        <v>11916</v>
      </c>
      <c r="D21" s="71">
        <v>0</v>
      </c>
      <c r="E21" s="72">
        <f t="shared" si="2"/>
        <v>0</v>
      </c>
      <c r="F21" s="79"/>
      <c r="G21" s="74" t="s">
        <v>42</v>
      </c>
      <c r="H21" s="14">
        <v>0</v>
      </c>
      <c r="I21" s="14">
        <v>0</v>
      </c>
      <c r="J21" s="88">
        <v>0</v>
      </c>
      <c r="K21" s="78" t="e">
        <f t="shared" si="0"/>
        <v>#DIV/0!</v>
      </c>
      <c r="L21" s="99"/>
    </row>
    <row r="22" s="43" customFormat="1" ht="13.5" customHeight="1" outlineLevel="1" spans="1:12">
      <c r="A22" s="85" t="s">
        <v>43</v>
      </c>
      <c r="B22" s="82">
        <v>24458.85</v>
      </c>
      <c r="C22" s="82">
        <f t="shared" si="1"/>
        <v>49726.85</v>
      </c>
      <c r="D22" s="71">
        <f>D23+D41+D42+D43+D44</f>
        <v>25268</v>
      </c>
      <c r="E22" s="72">
        <f t="shared" si="2"/>
        <v>1.033082095029</v>
      </c>
      <c r="F22" s="79"/>
      <c r="G22" s="74" t="s">
        <v>44</v>
      </c>
      <c r="H22" s="14">
        <v>0</v>
      </c>
      <c r="I22" s="14">
        <v>0</v>
      </c>
      <c r="J22" s="88">
        <v>0</v>
      </c>
      <c r="K22" s="78" t="e">
        <f t="shared" si="0"/>
        <v>#DIV/0!</v>
      </c>
      <c r="L22" s="99"/>
    </row>
    <row r="23" s="43" customFormat="1" ht="13.5" customHeight="1" spans="1:12">
      <c r="A23" s="86" t="s">
        <v>45</v>
      </c>
      <c r="B23" s="70">
        <v>18938.85</v>
      </c>
      <c r="C23" s="70">
        <f>C24+C28+C38</f>
        <v>18938.85</v>
      </c>
      <c r="D23" s="71">
        <v>0</v>
      </c>
      <c r="E23" s="72">
        <f t="shared" si="2"/>
        <v>0</v>
      </c>
      <c r="F23" s="79"/>
      <c r="G23" s="80" t="s">
        <v>46</v>
      </c>
      <c r="H23" s="14">
        <v>310</v>
      </c>
      <c r="I23" s="14">
        <v>310</v>
      </c>
      <c r="J23" s="88">
        <v>0</v>
      </c>
      <c r="K23" s="78">
        <f t="shared" si="0"/>
        <v>0</v>
      </c>
      <c r="L23" s="99"/>
    </row>
    <row r="24" s="43" customFormat="1" ht="13.5" customHeight="1" outlineLevel="1" spans="1:12">
      <c r="A24" s="86" t="s">
        <v>47</v>
      </c>
      <c r="B24" s="70">
        <v>1961</v>
      </c>
      <c r="C24" s="70">
        <f t="shared" si="1"/>
        <v>1961</v>
      </c>
      <c r="D24" s="71">
        <v>0</v>
      </c>
      <c r="E24" s="72">
        <f t="shared" si="2"/>
        <v>0</v>
      </c>
      <c r="F24" s="79"/>
      <c r="G24" s="74" t="s">
        <v>48</v>
      </c>
      <c r="H24" s="14">
        <v>1307</v>
      </c>
      <c r="I24" s="14">
        <v>1307</v>
      </c>
      <c r="J24" s="88">
        <v>0</v>
      </c>
      <c r="K24" s="78">
        <f t="shared" si="0"/>
        <v>0</v>
      </c>
      <c r="L24" s="105"/>
    </row>
    <row r="25" s="43" customFormat="1" ht="15" customHeight="1" outlineLevel="1" spans="1:12">
      <c r="A25" s="84" t="s">
        <v>49</v>
      </c>
      <c r="B25" s="87">
        <v>378</v>
      </c>
      <c r="C25" s="87">
        <f t="shared" si="1"/>
        <v>378</v>
      </c>
      <c r="D25" s="77">
        <v>0</v>
      </c>
      <c r="E25" s="78">
        <f t="shared" si="2"/>
        <v>0</v>
      </c>
      <c r="F25" s="79"/>
      <c r="G25" s="74" t="s">
        <v>50</v>
      </c>
      <c r="H25" s="14">
        <v>0</v>
      </c>
      <c r="I25" s="14">
        <v>0</v>
      </c>
      <c r="J25" s="88">
        <v>0</v>
      </c>
      <c r="K25" s="78" t="e">
        <f t="shared" si="0"/>
        <v>#DIV/0!</v>
      </c>
      <c r="L25" s="105"/>
    </row>
    <row r="26" s="43" customFormat="1" ht="15" customHeight="1" outlineLevel="1" spans="1:12">
      <c r="A26" s="84" t="s">
        <v>51</v>
      </c>
      <c r="B26" s="87">
        <v>1215</v>
      </c>
      <c r="C26" s="87">
        <f t="shared" si="1"/>
        <v>1215</v>
      </c>
      <c r="D26" s="77">
        <v>0</v>
      </c>
      <c r="E26" s="78">
        <f t="shared" si="2"/>
        <v>0</v>
      </c>
      <c r="F26" s="79"/>
      <c r="G26" s="80" t="s">
        <v>52</v>
      </c>
      <c r="H26" s="14">
        <v>153</v>
      </c>
      <c r="I26" s="14">
        <v>153</v>
      </c>
      <c r="J26" s="88">
        <v>0</v>
      </c>
      <c r="K26" s="78">
        <f t="shared" si="0"/>
        <v>0</v>
      </c>
      <c r="L26" s="105"/>
    </row>
    <row r="27" s="43" customFormat="1" ht="13.5" customHeight="1" outlineLevel="1" spans="1:12">
      <c r="A27" s="84" t="s">
        <v>53</v>
      </c>
      <c r="B27" s="87">
        <v>368</v>
      </c>
      <c r="C27" s="87">
        <f t="shared" si="1"/>
        <v>368</v>
      </c>
      <c r="D27" s="77">
        <v>0</v>
      </c>
      <c r="E27" s="78">
        <f t="shared" si="2"/>
        <v>0</v>
      </c>
      <c r="F27" s="79"/>
      <c r="G27" s="74" t="s">
        <v>54</v>
      </c>
      <c r="H27" s="76">
        <v>350</v>
      </c>
      <c r="I27" s="76">
        <v>350</v>
      </c>
      <c r="J27" s="88">
        <v>0</v>
      </c>
      <c r="K27" s="78">
        <f t="shared" si="0"/>
        <v>0</v>
      </c>
      <c r="L27" s="105"/>
    </row>
    <row r="28" s="43" customFormat="1" ht="13.5" customHeight="1" outlineLevel="1" spans="1:12">
      <c r="A28" s="86" t="s">
        <v>55</v>
      </c>
      <c r="B28" s="70">
        <v>16972.85</v>
      </c>
      <c r="C28" s="70">
        <f t="shared" si="1"/>
        <v>16972.85</v>
      </c>
      <c r="D28" s="71">
        <v>0</v>
      </c>
      <c r="E28" s="72">
        <f t="shared" si="2"/>
        <v>0</v>
      </c>
      <c r="F28" s="79"/>
      <c r="G28" s="74" t="s">
        <v>56</v>
      </c>
      <c r="H28" s="76">
        <v>680</v>
      </c>
      <c r="I28" s="76">
        <v>680</v>
      </c>
      <c r="J28" s="88">
        <v>0</v>
      </c>
      <c r="K28" s="78">
        <f t="shared" si="0"/>
        <v>0</v>
      </c>
      <c r="L28" s="105"/>
    </row>
    <row r="29" s="43" customFormat="1" ht="15" customHeight="1" outlineLevel="1" spans="1:12">
      <c r="A29" s="84" t="s">
        <v>57</v>
      </c>
      <c r="B29" s="87">
        <v>2785</v>
      </c>
      <c r="C29" s="87">
        <f t="shared" si="1"/>
        <v>2785</v>
      </c>
      <c r="D29" s="77">
        <v>0</v>
      </c>
      <c r="E29" s="78">
        <f t="shared" si="2"/>
        <v>0</v>
      </c>
      <c r="F29" s="79"/>
      <c r="G29" s="74" t="s">
        <v>58</v>
      </c>
      <c r="H29" s="76"/>
      <c r="I29" s="76"/>
      <c r="J29" s="88">
        <v>0</v>
      </c>
      <c r="K29" s="78" t="e">
        <f t="shared" si="0"/>
        <v>#DIV/0!</v>
      </c>
      <c r="L29" s="105"/>
    </row>
    <row r="30" s="43" customFormat="1" ht="13.5" customHeight="1" outlineLevel="1" spans="1:12">
      <c r="A30" s="84" t="s">
        <v>59</v>
      </c>
      <c r="B30" s="87">
        <v>1213</v>
      </c>
      <c r="C30" s="87">
        <f t="shared" si="1"/>
        <v>1213</v>
      </c>
      <c r="D30" s="77">
        <v>0</v>
      </c>
      <c r="E30" s="78">
        <f t="shared" si="2"/>
        <v>0</v>
      </c>
      <c r="F30" s="79"/>
      <c r="G30" s="74" t="s">
        <v>60</v>
      </c>
      <c r="H30" s="76">
        <v>100</v>
      </c>
      <c r="I30" s="76">
        <v>100</v>
      </c>
      <c r="J30" s="88">
        <v>0</v>
      </c>
      <c r="K30" s="78">
        <f t="shared" si="0"/>
        <v>0</v>
      </c>
      <c r="L30" s="105"/>
    </row>
    <row r="31" s="43" customFormat="1" ht="13.5" customHeight="1" outlineLevel="1" spans="1:12">
      <c r="A31" s="84" t="s">
        <v>61</v>
      </c>
      <c r="B31" s="87">
        <v>7000</v>
      </c>
      <c r="C31" s="87">
        <f t="shared" si="1"/>
        <v>7000</v>
      </c>
      <c r="D31" s="77">
        <v>0</v>
      </c>
      <c r="E31" s="78">
        <f t="shared" si="2"/>
        <v>0</v>
      </c>
      <c r="F31" s="79"/>
      <c r="G31" s="74" t="s">
        <v>62</v>
      </c>
      <c r="H31" s="76"/>
      <c r="I31" s="76"/>
      <c r="J31" s="88">
        <v>0</v>
      </c>
      <c r="K31" s="78" t="e">
        <f t="shared" si="0"/>
        <v>#DIV/0!</v>
      </c>
      <c r="L31" s="105"/>
    </row>
    <row r="32" s="43" customFormat="1" ht="13.5" customHeight="1" outlineLevel="1" spans="1:12">
      <c r="A32" s="84" t="s">
        <v>63</v>
      </c>
      <c r="B32" s="87">
        <v>331</v>
      </c>
      <c r="C32" s="87">
        <f t="shared" si="1"/>
        <v>331</v>
      </c>
      <c r="D32" s="77">
        <v>0</v>
      </c>
      <c r="E32" s="78">
        <f t="shared" si="2"/>
        <v>0</v>
      </c>
      <c r="F32" s="79"/>
      <c r="G32" s="85" t="s">
        <v>64</v>
      </c>
      <c r="H32" s="88">
        <f>SUM(H6:H31)</f>
        <v>34049.74</v>
      </c>
      <c r="I32" s="88">
        <f>SUM(I6:I31)</f>
        <v>59317.74</v>
      </c>
      <c r="J32" s="88">
        <f>SUM(J6:J31)</f>
        <v>25268</v>
      </c>
      <c r="K32" s="78">
        <f t="shared" si="0"/>
        <v>0.742090835348522</v>
      </c>
      <c r="L32" s="99"/>
    </row>
    <row r="33" s="43" customFormat="1" ht="13.5" customHeight="1" outlineLevel="1" spans="1:12">
      <c r="A33" s="89" t="s">
        <v>65</v>
      </c>
      <c r="B33" s="87">
        <v>2000</v>
      </c>
      <c r="C33" s="87">
        <f t="shared" si="1"/>
        <v>2000</v>
      </c>
      <c r="D33" s="77">
        <v>0</v>
      </c>
      <c r="E33" s="78">
        <f t="shared" si="2"/>
        <v>0</v>
      </c>
      <c r="F33" s="79"/>
      <c r="G33" s="85" t="s">
        <v>66</v>
      </c>
      <c r="H33" s="70">
        <v>2325</v>
      </c>
      <c r="I33" s="70">
        <v>2325</v>
      </c>
      <c r="J33" s="88">
        <v>0</v>
      </c>
      <c r="K33" s="78">
        <f t="shared" si="0"/>
        <v>0</v>
      </c>
      <c r="L33" s="99"/>
    </row>
    <row r="34" s="43" customFormat="1" ht="13.5" customHeight="1" outlineLevel="1" spans="1:12">
      <c r="A34" s="89" t="s">
        <v>67</v>
      </c>
      <c r="B34" s="87">
        <v>1829</v>
      </c>
      <c r="C34" s="87">
        <f t="shared" si="1"/>
        <v>1829</v>
      </c>
      <c r="D34" s="77">
        <v>0</v>
      </c>
      <c r="E34" s="78">
        <f t="shared" si="2"/>
        <v>0</v>
      </c>
      <c r="F34" s="79"/>
      <c r="G34" s="90" t="s">
        <v>68</v>
      </c>
      <c r="H34" s="91">
        <v>2325</v>
      </c>
      <c r="I34" s="91">
        <v>2325</v>
      </c>
      <c r="J34" s="106">
        <v>0</v>
      </c>
      <c r="K34" s="72">
        <f t="shared" si="0"/>
        <v>0</v>
      </c>
      <c r="L34" s="105"/>
    </row>
    <row r="35" s="43" customFormat="1" ht="13.5" customHeight="1" outlineLevel="1" spans="1:12">
      <c r="A35" s="89" t="s">
        <v>69</v>
      </c>
      <c r="B35" s="87">
        <v>508</v>
      </c>
      <c r="C35" s="87">
        <f t="shared" si="1"/>
        <v>508</v>
      </c>
      <c r="D35" s="77">
        <v>0</v>
      </c>
      <c r="E35" s="78">
        <f t="shared" si="2"/>
        <v>0</v>
      </c>
      <c r="F35" s="79"/>
      <c r="G35" s="90" t="s">
        <v>70</v>
      </c>
      <c r="H35" s="91"/>
      <c r="I35" s="91"/>
      <c r="J35" s="106">
        <v>0</v>
      </c>
      <c r="K35" s="72" t="e">
        <f t="shared" si="0"/>
        <v>#DIV/0!</v>
      </c>
      <c r="L35" s="105"/>
    </row>
    <row r="36" s="43" customFormat="1" ht="13.5" customHeight="1" outlineLevel="1" spans="1:12">
      <c r="A36" s="89" t="s">
        <v>71</v>
      </c>
      <c r="B36" s="87">
        <v>681</v>
      </c>
      <c r="C36" s="87">
        <f t="shared" si="1"/>
        <v>681</v>
      </c>
      <c r="D36" s="77">
        <v>0</v>
      </c>
      <c r="E36" s="78">
        <f t="shared" si="2"/>
        <v>0</v>
      </c>
      <c r="F36" s="79"/>
      <c r="G36" s="90" t="s">
        <v>72</v>
      </c>
      <c r="H36" s="91"/>
      <c r="I36" s="91"/>
      <c r="J36" s="106">
        <v>0</v>
      </c>
      <c r="K36" s="72" t="e">
        <f t="shared" si="0"/>
        <v>#DIV/0!</v>
      </c>
      <c r="L36" s="105"/>
    </row>
    <row r="37" s="43" customFormat="1" ht="13.5" customHeight="1" outlineLevel="1" spans="1:12">
      <c r="A37" s="89" t="s">
        <v>73</v>
      </c>
      <c r="B37" s="87">
        <v>625.85</v>
      </c>
      <c r="C37" s="87">
        <f t="shared" si="1"/>
        <v>625.85</v>
      </c>
      <c r="D37" s="77">
        <v>0</v>
      </c>
      <c r="E37" s="78">
        <f t="shared" si="2"/>
        <v>0</v>
      </c>
      <c r="F37" s="79"/>
      <c r="G37" s="90" t="s">
        <v>74</v>
      </c>
      <c r="H37" s="91"/>
      <c r="I37" s="91"/>
      <c r="J37" s="106">
        <v>0</v>
      </c>
      <c r="K37" s="72" t="e">
        <f t="shared" si="0"/>
        <v>#DIV/0!</v>
      </c>
      <c r="L37" s="105"/>
    </row>
    <row r="38" s="43" customFormat="1" ht="13.5" customHeight="1" outlineLevel="1" spans="1:12">
      <c r="A38" s="92" t="s">
        <v>75</v>
      </c>
      <c r="B38" s="70">
        <v>5</v>
      </c>
      <c r="C38" s="70">
        <f t="shared" si="1"/>
        <v>5</v>
      </c>
      <c r="D38" s="71">
        <v>0</v>
      </c>
      <c r="E38" s="72">
        <f t="shared" si="2"/>
        <v>0</v>
      </c>
      <c r="F38" s="79"/>
      <c r="G38" s="90" t="s">
        <v>76</v>
      </c>
      <c r="H38" s="91"/>
      <c r="I38" s="91"/>
      <c r="J38" s="106">
        <v>0</v>
      </c>
      <c r="K38" s="72" t="e">
        <f t="shared" si="0"/>
        <v>#DIV/0!</v>
      </c>
      <c r="L38" s="105"/>
    </row>
    <row r="39" s="43" customFormat="1" ht="13.5" customHeight="1" outlineLevel="1" spans="1:12">
      <c r="A39" s="89" t="s">
        <v>77</v>
      </c>
      <c r="B39" s="87">
        <v>5</v>
      </c>
      <c r="C39" s="87">
        <f t="shared" si="1"/>
        <v>5</v>
      </c>
      <c r="D39" s="77">
        <v>0</v>
      </c>
      <c r="E39" s="78">
        <f t="shared" si="2"/>
        <v>0</v>
      </c>
      <c r="F39" s="79"/>
      <c r="G39" s="93" t="s">
        <v>78</v>
      </c>
      <c r="H39" s="91"/>
      <c r="I39" s="91"/>
      <c r="J39" s="106">
        <v>0</v>
      </c>
      <c r="K39" s="72" t="e">
        <f t="shared" si="0"/>
        <v>#DIV/0!</v>
      </c>
      <c r="L39" s="105"/>
    </row>
    <row r="40" s="43" customFormat="1" ht="13.5" customHeight="1" outlineLevel="1" spans="1:12">
      <c r="A40" s="94" t="s">
        <v>79</v>
      </c>
      <c r="B40" s="95"/>
      <c r="C40" s="95">
        <f t="shared" si="1"/>
        <v>0</v>
      </c>
      <c r="D40" s="77"/>
      <c r="E40" s="78" t="e">
        <f t="shared" si="2"/>
        <v>#DIV/0!</v>
      </c>
      <c r="F40" s="79"/>
      <c r="G40" s="93" t="s">
        <v>80</v>
      </c>
      <c r="H40" s="91"/>
      <c r="I40" s="91"/>
      <c r="J40" s="106">
        <v>0</v>
      </c>
      <c r="K40" s="72" t="e">
        <f t="shared" si="0"/>
        <v>#DIV/0!</v>
      </c>
      <c r="L40" s="105"/>
    </row>
    <row r="41" s="43" customFormat="1" outlineLevel="1" spans="1:12">
      <c r="A41" s="96" t="s">
        <v>81</v>
      </c>
      <c r="B41" s="70">
        <v>5520</v>
      </c>
      <c r="C41" s="70">
        <f t="shared" si="1"/>
        <v>5520</v>
      </c>
      <c r="D41" s="71">
        <v>0</v>
      </c>
      <c r="E41" s="72">
        <f t="shared" si="2"/>
        <v>0</v>
      </c>
      <c r="F41" s="79"/>
      <c r="G41" s="79"/>
      <c r="H41" s="77"/>
      <c r="I41" s="77"/>
      <c r="J41" s="77"/>
      <c r="K41" s="79" t="e">
        <f t="shared" si="0"/>
        <v>#DIV/0!</v>
      </c>
      <c r="L41" s="79"/>
    </row>
    <row r="42" s="43" customFormat="1" outlineLevel="1" spans="1:12">
      <c r="A42" s="96" t="s">
        <v>82</v>
      </c>
      <c r="B42" s="87"/>
      <c r="C42" s="70">
        <f t="shared" si="1"/>
        <v>25000</v>
      </c>
      <c r="D42" s="71">
        <v>25000</v>
      </c>
      <c r="E42" s="72" t="e">
        <f t="shared" si="2"/>
        <v>#DIV/0!</v>
      </c>
      <c r="F42" s="79"/>
      <c r="G42" s="30"/>
      <c r="H42" s="31"/>
      <c r="I42" s="31"/>
      <c r="J42" s="31"/>
      <c r="K42" s="30" t="e">
        <f t="shared" si="0"/>
        <v>#DIV/0!</v>
      </c>
      <c r="L42" s="30"/>
    </row>
    <row r="43" s="43" customFormat="1" outlineLevel="1" spans="1:12">
      <c r="A43" s="96" t="s">
        <v>83</v>
      </c>
      <c r="B43" s="70">
        <v>0</v>
      </c>
      <c r="C43" s="70">
        <f t="shared" si="1"/>
        <v>268</v>
      </c>
      <c r="D43" s="71">
        <v>268</v>
      </c>
      <c r="E43" s="72" t="e">
        <f t="shared" si="2"/>
        <v>#DIV/0!</v>
      </c>
      <c r="F43" s="79"/>
      <c r="G43" s="30"/>
      <c r="H43" s="31"/>
      <c r="I43" s="31"/>
      <c r="J43" s="31"/>
      <c r="K43" s="30" t="e">
        <f t="shared" si="0"/>
        <v>#DIV/0!</v>
      </c>
      <c r="L43" s="30"/>
    </row>
    <row r="44" s="43" customFormat="1" outlineLevel="1" spans="1:12">
      <c r="A44" s="96" t="s">
        <v>84</v>
      </c>
      <c r="B44" s="87"/>
      <c r="C44" s="87">
        <f t="shared" si="1"/>
        <v>0</v>
      </c>
      <c r="D44" s="77"/>
      <c r="E44" s="78" t="e">
        <f t="shared" si="2"/>
        <v>#DIV/0!</v>
      </c>
      <c r="F44" s="79"/>
      <c r="G44" s="30"/>
      <c r="H44" s="31"/>
      <c r="I44" s="31"/>
      <c r="J44" s="31"/>
      <c r="K44" s="30" t="e">
        <f t="shared" si="0"/>
        <v>#DIV/0!</v>
      </c>
      <c r="L44" s="30"/>
    </row>
    <row r="45" spans="1:12">
      <c r="A45" s="97" t="s">
        <v>85</v>
      </c>
      <c r="B45" s="98">
        <v>36374.85</v>
      </c>
      <c r="C45" s="98">
        <f t="shared" si="1"/>
        <v>61642.85</v>
      </c>
      <c r="D45" s="71">
        <f>D22+D21</f>
        <v>25268</v>
      </c>
      <c r="E45" s="72">
        <f t="shared" si="2"/>
        <v>0.69465578552214</v>
      </c>
      <c r="F45" s="99"/>
      <c r="G45" s="100" t="s">
        <v>86</v>
      </c>
      <c r="H45" s="101">
        <f>H32+H33</f>
        <v>36374.74</v>
      </c>
      <c r="I45" s="101">
        <f>I32+I33</f>
        <v>61642.74</v>
      </c>
      <c r="J45" s="101">
        <f>J32+J33</f>
        <v>25268</v>
      </c>
      <c r="K45" s="72">
        <f t="shared" si="0"/>
        <v>0.694657886214444</v>
      </c>
      <c r="L45" s="99"/>
    </row>
  </sheetData>
  <mergeCells count="14">
    <mergeCell ref="A1:L1"/>
    <mergeCell ref="J2:L2"/>
    <mergeCell ref="A3:E3"/>
    <mergeCell ref="G3:K3"/>
    <mergeCell ref="D4:E4"/>
    <mergeCell ref="J4:K4"/>
    <mergeCell ref="A4:A5"/>
    <mergeCell ref="B4:B5"/>
    <mergeCell ref="C4:C5"/>
    <mergeCell ref="F3:F4"/>
    <mergeCell ref="G4:G5"/>
    <mergeCell ref="H4:H5"/>
    <mergeCell ref="I4:I5"/>
    <mergeCell ref="L3:L4"/>
  </mergeCells>
  <printOptions horizontalCentered="1"/>
  <pageMargins left="0.314583333333333" right="0.275" top="0.275" bottom="0.393055555555556" header="0.314583333333333" footer="0.196527777777778"/>
  <pageSetup paperSize="9" scale="78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workbookViewId="0">
      <selection activeCell="I32" sqref="I32"/>
    </sheetView>
  </sheetViews>
  <sheetFormatPr defaultColWidth="9" defaultRowHeight="14.4"/>
  <cols>
    <col min="1" max="1" width="43.4444444444444" customWidth="1"/>
    <col min="2" max="2" width="7.77777777777778" customWidth="1"/>
    <col min="3" max="3" width="10.6296296296296" customWidth="1"/>
    <col min="4" max="5" width="9.25" customWidth="1"/>
    <col min="6" max="6" width="5.37962962962963" customWidth="1"/>
    <col min="7" max="7" width="26.6666666666667" customWidth="1"/>
    <col min="8" max="8" width="6.66666666666667" customWidth="1"/>
    <col min="9" max="9" width="8.66666666666667" customWidth="1"/>
    <col min="10" max="10" width="9.25" customWidth="1"/>
    <col min="11" max="11" width="8.25" customWidth="1"/>
    <col min="12" max="12" width="6.25" customWidth="1"/>
  </cols>
  <sheetData>
    <row r="1" ht="39" customHeight="1" spans="1:13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4"/>
    </row>
    <row r="2" ht="18" customHeight="1" spans="1:12">
      <c r="A2" s="2"/>
      <c r="B2" s="2"/>
      <c r="C2" s="2"/>
      <c r="D2" s="2"/>
      <c r="K2" s="35" t="s">
        <v>1</v>
      </c>
      <c r="L2" s="35"/>
    </row>
    <row r="3" ht="25" customHeight="1" spans="1:12">
      <c r="A3" s="3" t="s">
        <v>88</v>
      </c>
      <c r="B3" s="3"/>
      <c r="C3" s="3"/>
      <c r="D3" s="3"/>
      <c r="E3" s="3"/>
      <c r="F3" s="4" t="s">
        <v>3</v>
      </c>
      <c r="G3" s="5" t="s">
        <v>89</v>
      </c>
      <c r="H3" s="6"/>
      <c r="I3" s="6"/>
      <c r="J3" s="6"/>
      <c r="K3" s="36"/>
      <c r="L3" s="3" t="s">
        <v>3</v>
      </c>
    </row>
    <row r="4" ht="27" customHeight="1" spans="1:12">
      <c r="A4" s="4" t="s">
        <v>90</v>
      </c>
      <c r="B4" s="7" t="s">
        <v>6</v>
      </c>
      <c r="C4" s="7" t="s">
        <v>7</v>
      </c>
      <c r="D4" s="8" t="s">
        <v>8</v>
      </c>
      <c r="E4" s="8"/>
      <c r="F4" s="4"/>
      <c r="G4" s="9" t="s">
        <v>91</v>
      </c>
      <c r="H4" s="7" t="s">
        <v>6</v>
      </c>
      <c r="I4" s="7" t="s">
        <v>7</v>
      </c>
      <c r="J4" s="8" t="s">
        <v>8</v>
      </c>
      <c r="K4" s="8"/>
      <c r="L4" s="3"/>
    </row>
    <row r="5" ht="21" customHeight="1" spans="1:12">
      <c r="A5" s="4"/>
      <c r="B5" s="7"/>
      <c r="C5" s="7"/>
      <c r="D5" s="8" t="s">
        <v>9</v>
      </c>
      <c r="E5" s="10" t="s">
        <v>10</v>
      </c>
      <c r="F5" s="4"/>
      <c r="G5" s="11"/>
      <c r="H5" s="7"/>
      <c r="I5" s="7"/>
      <c r="J5" s="8" t="s">
        <v>9</v>
      </c>
      <c r="K5" s="10" t="s">
        <v>10</v>
      </c>
      <c r="L5" s="3"/>
    </row>
    <row r="6" ht="15.6" spans="1:12">
      <c r="A6" s="12" t="s">
        <v>92</v>
      </c>
      <c r="B6" s="13"/>
      <c r="C6" s="13"/>
      <c r="D6" s="14">
        <f>C6-B6</f>
        <v>0</v>
      </c>
      <c r="E6" s="15" t="e">
        <f>D6/B6</f>
        <v>#DIV/0!</v>
      </c>
      <c r="F6" s="16"/>
      <c r="G6" s="17" t="s">
        <v>93</v>
      </c>
      <c r="H6" s="18"/>
      <c r="I6" s="18"/>
      <c r="J6" s="18">
        <f>I6-H6</f>
        <v>0</v>
      </c>
      <c r="K6" s="37" t="e">
        <f>J6/H6</f>
        <v>#DIV/0!</v>
      </c>
      <c r="L6" s="38"/>
    </row>
    <row r="7" ht="15.6" spans="1:12">
      <c r="A7" s="12" t="s">
        <v>94</v>
      </c>
      <c r="B7" s="13"/>
      <c r="C7" s="13"/>
      <c r="D7" s="14">
        <f t="shared" ref="D7:D27" si="0">C7-B7</f>
        <v>0</v>
      </c>
      <c r="E7" s="15" t="e">
        <f t="shared" ref="E7:E27" si="1">D7/B7</f>
        <v>#DIV/0!</v>
      </c>
      <c r="F7" s="16"/>
      <c r="G7" s="17" t="s">
        <v>95</v>
      </c>
      <c r="H7" s="18"/>
      <c r="I7" s="18"/>
      <c r="J7" s="18">
        <f t="shared" ref="J7:J26" si="2">I7-H7</f>
        <v>0</v>
      </c>
      <c r="K7" s="37" t="e">
        <f t="shared" ref="K7:K27" si="3">J7/H7</f>
        <v>#DIV/0!</v>
      </c>
      <c r="L7" s="38"/>
    </row>
    <row r="8" ht="15.6" spans="1:12">
      <c r="A8" s="19" t="s">
        <v>96</v>
      </c>
      <c r="B8" s="13"/>
      <c r="C8" s="13"/>
      <c r="D8" s="14">
        <f t="shared" si="0"/>
        <v>0</v>
      </c>
      <c r="E8" s="15" t="e">
        <f t="shared" si="1"/>
        <v>#DIV/0!</v>
      </c>
      <c r="F8" s="16"/>
      <c r="G8" s="17" t="s">
        <v>97</v>
      </c>
      <c r="H8" s="18">
        <v>64</v>
      </c>
      <c r="I8" s="18">
        <v>64</v>
      </c>
      <c r="J8" s="18">
        <f t="shared" si="2"/>
        <v>0</v>
      </c>
      <c r="K8" s="37">
        <f t="shared" si="3"/>
        <v>0</v>
      </c>
      <c r="L8" s="38"/>
    </row>
    <row r="9" ht="15.6" spans="1:12">
      <c r="A9" s="12" t="s">
        <v>98</v>
      </c>
      <c r="B9" s="13"/>
      <c r="C9" s="13"/>
      <c r="D9" s="14">
        <f t="shared" si="0"/>
        <v>0</v>
      </c>
      <c r="E9" s="15" t="e">
        <f t="shared" si="1"/>
        <v>#DIV/0!</v>
      </c>
      <c r="F9" s="16"/>
      <c r="G9" s="17" t="s">
        <v>99</v>
      </c>
      <c r="H9" s="18"/>
      <c r="I9" s="18"/>
      <c r="J9" s="18">
        <f t="shared" si="2"/>
        <v>0</v>
      </c>
      <c r="K9" s="37" t="e">
        <f t="shared" si="3"/>
        <v>#DIV/0!</v>
      </c>
      <c r="L9" s="38"/>
    </row>
    <row r="10" spans="1:12">
      <c r="A10" s="12" t="s">
        <v>100</v>
      </c>
      <c r="B10" s="13"/>
      <c r="C10" s="13"/>
      <c r="D10" s="14">
        <f t="shared" si="0"/>
        <v>0</v>
      </c>
      <c r="E10" s="15" t="e">
        <f t="shared" si="1"/>
        <v>#DIV/0!</v>
      </c>
      <c r="F10" s="20"/>
      <c r="G10" s="17" t="s">
        <v>101</v>
      </c>
      <c r="H10" s="18">
        <v>318</v>
      </c>
      <c r="I10" s="18">
        <v>318</v>
      </c>
      <c r="J10" s="18">
        <f t="shared" si="2"/>
        <v>0</v>
      </c>
      <c r="K10" s="37">
        <f t="shared" si="3"/>
        <v>0</v>
      </c>
      <c r="L10" s="38"/>
    </row>
    <row r="11" ht="15.6" spans="1:12">
      <c r="A11" s="12" t="s">
        <v>102</v>
      </c>
      <c r="B11" s="13"/>
      <c r="C11" s="13">
        <v>15000</v>
      </c>
      <c r="D11" s="14">
        <f t="shared" si="0"/>
        <v>15000</v>
      </c>
      <c r="E11" s="15" t="e">
        <f t="shared" si="1"/>
        <v>#DIV/0!</v>
      </c>
      <c r="F11" s="16"/>
      <c r="G11" s="17" t="s">
        <v>103</v>
      </c>
      <c r="H11" s="18"/>
      <c r="I11" s="18"/>
      <c r="J11" s="18">
        <f t="shared" si="2"/>
        <v>0</v>
      </c>
      <c r="K11" s="37" t="e">
        <f t="shared" si="3"/>
        <v>#DIV/0!</v>
      </c>
      <c r="L11" s="38"/>
    </row>
    <row r="12" ht="15.6" spans="1:12">
      <c r="A12" s="12" t="s">
        <v>104</v>
      </c>
      <c r="B12" s="13"/>
      <c r="C12" s="13"/>
      <c r="D12" s="14">
        <f t="shared" si="0"/>
        <v>0</v>
      </c>
      <c r="E12" s="15" t="e">
        <f t="shared" si="1"/>
        <v>#DIV/0!</v>
      </c>
      <c r="F12" s="16"/>
      <c r="G12" s="17" t="s">
        <v>105</v>
      </c>
      <c r="H12" s="18"/>
      <c r="I12" s="18"/>
      <c r="J12" s="18">
        <f t="shared" si="2"/>
        <v>0</v>
      </c>
      <c r="K12" s="37" t="e">
        <f t="shared" si="3"/>
        <v>#DIV/0!</v>
      </c>
      <c r="L12" s="38"/>
    </row>
    <row r="13" ht="15.6" spans="1:12">
      <c r="A13" s="12" t="s">
        <v>106</v>
      </c>
      <c r="B13" s="13">
        <v>61</v>
      </c>
      <c r="C13" s="13">
        <v>61</v>
      </c>
      <c r="D13" s="14">
        <f t="shared" si="0"/>
        <v>0</v>
      </c>
      <c r="E13" s="15">
        <f t="shared" si="1"/>
        <v>0</v>
      </c>
      <c r="F13" s="16"/>
      <c r="G13" s="17" t="s">
        <v>107</v>
      </c>
      <c r="H13" s="18"/>
      <c r="I13" s="18"/>
      <c r="J13" s="18">
        <f t="shared" si="2"/>
        <v>0</v>
      </c>
      <c r="K13" s="37" t="e">
        <f t="shared" si="3"/>
        <v>#DIV/0!</v>
      </c>
      <c r="L13" s="38"/>
    </row>
    <row r="14" ht="15.6" spans="1:12">
      <c r="A14" s="12" t="s">
        <v>108</v>
      </c>
      <c r="B14" s="13"/>
      <c r="C14" s="13"/>
      <c r="D14" s="14">
        <f t="shared" si="0"/>
        <v>0</v>
      </c>
      <c r="E14" s="15" t="e">
        <f t="shared" si="1"/>
        <v>#DIV/0!</v>
      </c>
      <c r="F14" s="16"/>
      <c r="G14" s="17" t="s">
        <v>109</v>
      </c>
      <c r="H14" s="18"/>
      <c r="I14" s="18"/>
      <c r="J14" s="18">
        <f t="shared" si="2"/>
        <v>0</v>
      </c>
      <c r="K14" s="37" t="e">
        <f t="shared" si="3"/>
        <v>#DIV/0!</v>
      </c>
      <c r="L14" s="38"/>
    </row>
    <row r="15" ht="15.6" spans="1:12">
      <c r="A15" s="12" t="s">
        <v>110</v>
      </c>
      <c r="B15" s="13"/>
      <c r="C15" s="13"/>
      <c r="D15" s="14">
        <f t="shared" si="0"/>
        <v>0</v>
      </c>
      <c r="E15" s="15" t="e">
        <f t="shared" si="1"/>
        <v>#DIV/0!</v>
      </c>
      <c r="F15" s="16"/>
      <c r="G15" s="17" t="s">
        <v>111</v>
      </c>
      <c r="H15" s="18">
        <v>378</v>
      </c>
      <c r="I15" s="18">
        <v>378</v>
      </c>
      <c r="J15" s="18">
        <f t="shared" si="2"/>
        <v>0</v>
      </c>
      <c r="K15" s="37">
        <f t="shared" si="3"/>
        <v>0</v>
      </c>
      <c r="L15" s="38"/>
    </row>
    <row r="16" ht="15.6" spans="1:12">
      <c r="A16" s="12" t="s">
        <v>112</v>
      </c>
      <c r="B16" s="13"/>
      <c r="C16" s="13"/>
      <c r="D16" s="14">
        <f t="shared" si="0"/>
        <v>0</v>
      </c>
      <c r="E16" s="15" t="e">
        <f t="shared" si="1"/>
        <v>#DIV/0!</v>
      </c>
      <c r="F16" s="16"/>
      <c r="G16" s="17" t="s">
        <v>113</v>
      </c>
      <c r="H16" s="18"/>
      <c r="I16" s="18"/>
      <c r="J16" s="18">
        <f t="shared" si="2"/>
        <v>0</v>
      </c>
      <c r="K16" s="37" t="e">
        <f t="shared" si="3"/>
        <v>#DIV/0!</v>
      </c>
      <c r="L16" s="38"/>
    </row>
    <row r="17" ht="15.6" spans="1:12">
      <c r="A17" s="12" t="s">
        <v>114</v>
      </c>
      <c r="B17" s="13"/>
      <c r="C17" s="13"/>
      <c r="D17" s="14">
        <f t="shared" si="0"/>
        <v>0</v>
      </c>
      <c r="E17" s="15" t="e">
        <f t="shared" si="1"/>
        <v>#DIV/0!</v>
      </c>
      <c r="F17" s="16"/>
      <c r="G17" s="17" t="s">
        <v>115</v>
      </c>
      <c r="H17" s="18"/>
      <c r="I17" s="18"/>
      <c r="J17" s="18">
        <f t="shared" si="2"/>
        <v>0</v>
      </c>
      <c r="K17" s="37" t="e">
        <f t="shared" si="3"/>
        <v>#DIV/0!</v>
      </c>
      <c r="L17" s="38"/>
    </row>
    <row r="18" ht="15.6" spans="1:12">
      <c r="A18" s="12" t="s">
        <v>116</v>
      </c>
      <c r="B18" s="13"/>
      <c r="C18" s="13"/>
      <c r="D18" s="14">
        <f t="shared" si="0"/>
        <v>0</v>
      </c>
      <c r="E18" s="15" t="e">
        <f t="shared" si="1"/>
        <v>#DIV/0!</v>
      </c>
      <c r="F18" s="16"/>
      <c r="G18" s="21" t="s">
        <v>117</v>
      </c>
      <c r="H18" s="22">
        <f>SUM(H6:H17)</f>
        <v>760</v>
      </c>
      <c r="I18" s="22">
        <f>SUM(I6:I17)</f>
        <v>760</v>
      </c>
      <c r="J18" s="22">
        <f t="shared" si="2"/>
        <v>0</v>
      </c>
      <c r="K18" s="37">
        <f t="shared" si="3"/>
        <v>0</v>
      </c>
      <c r="L18" s="38"/>
    </row>
    <row r="19" ht="15.6" spans="1:12">
      <c r="A19" s="12" t="s">
        <v>118</v>
      </c>
      <c r="B19" s="13"/>
      <c r="C19" s="13"/>
      <c r="D19" s="14">
        <f t="shared" si="0"/>
        <v>0</v>
      </c>
      <c r="E19" s="15" t="e">
        <f t="shared" si="1"/>
        <v>#DIV/0!</v>
      </c>
      <c r="F19" s="16"/>
      <c r="G19" s="21" t="s">
        <v>66</v>
      </c>
      <c r="H19" s="22"/>
      <c r="I19" s="22">
        <f>SUM(I20:I26)</f>
        <v>25000</v>
      </c>
      <c r="J19" s="22">
        <f t="shared" si="2"/>
        <v>25000</v>
      </c>
      <c r="K19" s="37" t="e">
        <f t="shared" si="3"/>
        <v>#DIV/0!</v>
      </c>
      <c r="L19" s="38"/>
    </row>
    <row r="20" ht="15.6" spans="1:12">
      <c r="A20" s="12" t="s">
        <v>119</v>
      </c>
      <c r="B20" s="13"/>
      <c r="C20" s="13"/>
      <c r="D20" s="14">
        <f t="shared" si="0"/>
        <v>0</v>
      </c>
      <c r="E20" s="15" t="e">
        <f t="shared" si="1"/>
        <v>#DIV/0!</v>
      </c>
      <c r="F20" s="16"/>
      <c r="G20" s="23" t="s">
        <v>120</v>
      </c>
      <c r="H20" s="18"/>
      <c r="I20" s="18"/>
      <c r="J20" s="18">
        <f t="shared" si="2"/>
        <v>0</v>
      </c>
      <c r="K20" s="37" t="e">
        <f t="shared" si="3"/>
        <v>#DIV/0!</v>
      </c>
      <c r="L20" s="38"/>
    </row>
    <row r="21" ht="15.6" spans="1:12">
      <c r="A21" s="24" t="s">
        <v>121</v>
      </c>
      <c r="B21" s="25">
        <f>SUM(B6:B20)</f>
        <v>61</v>
      </c>
      <c r="C21" s="25">
        <f>SUM(C6:C20)</f>
        <v>15061</v>
      </c>
      <c r="D21" s="26">
        <f t="shared" si="0"/>
        <v>15000</v>
      </c>
      <c r="E21" s="27">
        <f t="shared" si="1"/>
        <v>245.901639344262</v>
      </c>
      <c r="F21" s="28"/>
      <c r="G21" s="23" t="s">
        <v>122</v>
      </c>
      <c r="H21" s="18"/>
      <c r="I21" s="18"/>
      <c r="J21" s="18">
        <f t="shared" si="2"/>
        <v>0</v>
      </c>
      <c r="K21" s="37" t="e">
        <f t="shared" si="3"/>
        <v>#DIV/0!</v>
      </c>
      <c r="L21" s="20"/>
    </row>
    <row r="22" ht="15.6" spans="1:12">
      <c r="A22" s="24" t="s">
        <v>43</v>
      </c>
      <c r="B22" s="25">
        <f>SUM(B23:B26)</f>
        <v>699</v>
      </c>
      <c r="C22" s="25">
        <f>SUM(C23:C26)</f>
        <v>10699</v>
      </c>
      <c r="D22" s="26">
        <f t="shared" si="0"/>
        <v>10000</v>
      </c>
      <c r="E22" s="27">
        <f t="shared" si="1"/>
        <v>14.3061516452074</v>
      </c>
      <c r="F22" s="28"/>
      <c r="G22" s="23" t="s">
        <v>123</v>
      </c>
      <c r="H22" s="18"/>
      <c r="I22" s="18">
        <v>25000</v>
      </c>
      <c r="J22" s="18">
        <f t="shared" si="2"/>
        <v>25000</v>
      </c>
      <c r="K22" s="37" t="e">
        <f t="shared" si="3"/>
        <v>#DIV/0!</v>
      </c>
      <c r="L22" s="39"/>
    </row>
    <row r="23" ht="15.6" spans="1:12">
      <c r="A23" s="29" t="s">
        <v>124</v>
      </c>
      <c r="B23" s="13"/>
      <c r="C23" s="13">
        <v>10000</v>
      </c>
      <c r="D23" s="14">
        <f t="shared" si="0"/>
        <v>10000</v>
      </c>
      <c r="E23" s="15" t="e">
        <f t="shared" si="1"/>
        <v>#DIV/0!</v>
      </c>
      <c r="F23" s="16"/>
      <c r="G23" s="23" t="s">
        <v>125</v>
      </c>
      <c r="H23" s="18"/>
      <c r="I23" s="18"/>
      <c r="J23" s="18">
        <f t="shared" si="2"/>
        <v>0</v>
      </c>
      <c r="K23" s="37" t="e">
        <f t="shared" si="3"/>
        <v>#DIV/0!</v>
      </c>
      <c r="L23" s="39"/>
    </row>
    <row r="24" ht="15.6" spans="1:12">
      <c r="A24" s="29" t="s">
        <v>126</v>
      </c>
      <c r="B24" s="13">
        <v>699</v>
      </c>
      <c r="C24" s="13">
        <v>699</v>
      </c>
      <c r="D24" s="14">
        <f t="shared" si="0"/>
        <v>0</v>
      </c>
      <c r="E24" s="15">
        <f t="shared" si="1"/>
        <v>0</v>
      </c>
      <c r="F24" s="16"/>
      <c r="G24" s="23" t="s">
        <v>127</v>
      </c>
      <c r="H24" s="18"/>
      <c r="I24" s="18"/>
      <c r="J24" s="18">
        <f t="shared" si="2"/>
        <v>0</v>
      </c>
      <c r="K24" s="37" t="e">
        <f t="shared" si="3"/>
        <v>#DIV/0!</v>
      </c>
      <c r="L24" s="39"/>
    </row>
    <row r="25" ht="15.6" spans="1:12">
      <c r="A25" s="29" t="s">
        <v>128</v>
      </c>
      <c r="B25" s="13"/>
      <c r="C25" s="13"/>
      <c r="D25" s="14">
        <f t="shared" si="0"/>
        <v>0</v>
      </c>
      <c r="E25" s="15" t="e">
        <f t="shared" si="1"/>
        <v>#DIV/0!</v>
      </c>
      <c r="F25" s="16"/>
      <c r="G25" s="23" t="s">
        <v>129</v>
      </c>
      <c r="H25" s="18"/>
      <c r="I25" s="18"/>
      <c r="J25" s="18">
        <f t="shared" si="2"/>
        <v>0</v>
      </c>
      <c r="K25" s="37" t="e">
        <f t="shared" si="3"/>
        <v>#DIV/0!</v>
      </c>
      <c r="L25" s="39"/>
    </row>
    <row r="26" ht="15.6" spans="1:12">
      <c r="A26" s="29" t="s">
        <v>130</v>
      </c>
      <c r="B26" s="13"/>
      <c r="C26" s="13"/>
      <c r="D26" s="14">
        <f t="shared" si="0"/>
        <v>0</v>
      </c>
      <c r="E26" s="15" t="e">
        <f t="shared" si="1"/>
        <v>#DIV/0!</v>
      </c>
      <c r="F26" s="16"/>
      <c r="G26" s="30"/>
      <c r="H26" s="31"/>
      <c r="I26" s="40"/>
      <c r="J26" s="18">
        <f t="shared" si="2"/>
        <v>0</v>
      </c>
      <c r="K26" s="37" t="e">
        <f t="shared" si="3"/>
        <v>#DIV/0!</v>
      </c>
      <c r="L26" s="30"/>
    </row>
    <row r="27" ht="15.6" spans="1:12">
      <c r="A27" s="32" t="s">
        <v>85</v>
      </c>
      <c r="B27" s="25">
        <f>B21+B22</f>
        <v>760</v>
      </c>
      <c r="C27" s="25">
        <f>C21+C22</f>
        <v>25760</v>
      </c>
      <c r="D27" s="26">
        <f t="shared" si="0"/>
        <v>25000</v>
      </c>
      <c r="E27" s="27">
        <f t="shared" si="1"/>
        <v>32.8947368421053</v>
      </c>
      <c r="F27" s="28"/>
      <c r="G27" s="33" t="s">
        <v>131</v>
      </c>
      <c r="H27" s="22">
        <f>H18+H19</f>
        <v>760</v>
      </c>
      <c r="I27" s="22">
        <f>I18+I19</f>
        <v>25760</v>
      </c>
      <c r="J27" s="22">
        <f>J18+J19</f>
        <v>25000</v>
      </c>
      <c r="K27" s="27">
        <f t="shared" si="3"/>
        <v>32.8947368421053</v>
      </c>
      <c r="L27" s="38"/>
    </row>
  </sheetData>
  <mergeCells count="14">
    <mergeCell ref="A1:L1"/>
    <mergeCell ref="K2:L2"/>
    <mergeCell ref="A3:E3"/>
    <mergeCell ref="G3:K3"/>
    <mergeCell ref="D4:E4"/>
    <mergeCell ref="J4:K4"/>
    <mergeCell ref="A4:A5"/>
    <mergeCell ref="B4:B5"/>
    <mergeCell ref="C4:C5"/>
    <mergeCell ref="F3:F5"/>
    <mergeCell ref="G4:G5"/>
    <mergeCell ref="H4:H5"/>
    <mergeCell ref="I4:I5"/>
    <mergeCell ref="L3:L5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一般公共预算</vt:lpstr>
      <vt:lpstr>政府性基金预算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yscz</dc:creator>
  <cp:lastModifiedBy>蘑菇</cp:lastModifiedBy>
  <dcterms:created xsi:type="dcterms:W3CDTF">2017-09-13T03:05:00Z</dcterms:created>
  <dcterms:modified xsi:type="dcterms:W3CDTF">2019-12-30T09:20:06Z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14</vt:lpwstr>
  </property>
</Properties>
</file>